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5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<sst xmlns="http://schemas.openxmlformats.org/spreadsheetml/2006/main" count="179" uniqueCount="160">
  <si>
    <t>РАСЧЕТ</t>
  </si>
  <si>
    <t>размера собственных средств</t>
  </si>
  <si>
    <t>на</t>
  </si>
  <si>
    <t>31</t>
  </si>
  <si>
    <t>.</t>
  </si>
  <si>
    <t>01</t>
  </si>
  <si>
    <t xml:space="preserve"> </t>
  </si>
  <si>
    <t>2015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</si>
  <si>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</si>
  <si>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</si>
  <si>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</si>
  <si>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</si>
  <si>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</si>
  <si>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</si>
  <si>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</si>
  <si>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</si>
  <si>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</si>
  <si>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</si>
  <si>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</si>
  <si>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</si>
  <si>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</si>
  <si>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</si>
  <si>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</si>
  <si>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</si>
  <si>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</si>
  <si>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</si>
  <si>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</si>
  <si>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</si>
  <si>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</si>
  <si>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</si>
  <si>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</si>
  <si>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</si>
  <si>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</si>
  <si>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</si>
  <si>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</si>
  <si>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</si>
  <si>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</si>
  <si>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</si>
  <si>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</si>
  <si>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</si>
  <si>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</si>
  <si>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</si>
  <si>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</si>
  <si>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</si>
  <si>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</si>
  <si>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</si>
  <si>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</si>
  <si>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</si>
  <si>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</si>
  <si>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</si>
  <si>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</si>
  <si>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</si>
  <si>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</si>
  <si>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</si>
  <si>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</si>
  <si>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</si>
  <si>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</si>
  <si>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</si>
  <si>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</si>
  <si>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</si>
  <si>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</si>
  <si>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</si>
  <si>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</si>
  <si>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</si>
  <si>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</si>
  <si>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</si>
  <si>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</si>
  <si>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</si>
  <si>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</si>
  <si>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</si>
  <si>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</si>
  <si>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</si>
  <si>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</si>
  <si>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</si>
  <si>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</si>
  <si>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</si>
  <si>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</si>
  <si>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</si>
  <si>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</si>
  <si>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</si>
  <si>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</si>
  <si>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</si>
  <si>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</si>
  <si>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</si>
  <si>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</si>
  <si>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</si>
  <si>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</si>
  <si>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</si>
  <si>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</si>
  <si>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</si>
  <si>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</si>
  <si>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</si>
  <si>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</si>
  <si>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</si>
  <si>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</si>
  <si>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</si>
  <si>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</si>
  <si>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</si>
  <si>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</si>
  <si>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</si>
  <si>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</si>
  <si>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</si>
  <si>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</si>
  <si>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</si>
  <si>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</si>
  <si>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</si>
  <si>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</si>
  <si>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</si>
  <si>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</si>
  <si>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</si>
  <si>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</si>
  <si>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</si>
  <si>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</si>
  <si>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</si>
  <si>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</si>
  <si>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</si>
  <si>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</si>
  <si>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</si>
  <si>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</si>
  <si>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</si>
  <si>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</si>
  <si>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</si>
  <si>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</si>
  <si>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</si>
  <si>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</si>
  <si>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</si>
  <si>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</si>
  <si>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</si>
  <si>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</si>
  <si>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</si>
  <si>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</si>
  <si>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</si>
  <si>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</si>
  <si>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</si>
  <si>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</si>
  <si>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</si>
  <si>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</si>
  <si>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</si>
  <si>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</si>
  <si>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</si>
  <si>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</si>
  <si>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</si>
  <si>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</si>
  <si>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</si>
  <si>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</si>
  <si>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</si>
  <si>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</si>
  <si>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</si>
  <si>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</si>
  <si>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</si>
  <si>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</si>
  <si>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</si>
  <si>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</si>
  <si>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Генеральный директор</t>
  </si>
  <si>
    <t>А.Р. Зырянова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</si>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</sst>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#"/>
    <numFmt numFmtId="168" formatCode="#,##0.00"/>
    <numFmt numFmtId="169" formatCode="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6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6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8" fontId="7" fillId="0" borderId="3" xfId="0" applyNumberFormat="1" applyFont="1" applyBorder="1" applyAlignment="1">
      <alignment horizontal="center" vertical="top"/>
    </xf>
    <xf numFmtId="169" fontId="2" fillId="0" borderId="3" xfId="0" applyNumberFormat="1" applyFont="1" applyFill="1" applyBorder="1" applyAlignment="1">
      <alignment horizontal="center" vertical="top"/>
    </xf>
    <xf numFmtId="169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8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center" vertical="top"/>
    </xf>
    <xf numFmtId="166" fontId="2" fillId="2" borderId="3" xfId="0" applyNumberFormat="1" applyFont="1" applyFill="1" applyBorder="1" applyAlignment="1">
      <alignment horizontal="center" vertical="top"/>
    </xf>
    <xf numFmtId="166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1">
      <selection activeCell="CM21" sqref="CM21"/>
    </sheetView>
  </sheetViews>
  <sheetFormatPr defaultColWidth="1.00390625" defaultRowHeight="16.5" customHeight="1"/>
  <cols>
    <col min="1" max="73" width="0.875" style="1" customWidth="1"/>
    <col min="74" max="74" width="2.5039062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v>0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>BJ10*BW10</f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v>0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v>0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3">
        <v>0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3">
        <f>BJ13*BW13</f>
        <v>0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>
        <v>0.5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7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30" t="s">
        <v>29</v>
      </c>
      <c r="BB15" s="30"/>
      <c r="BC15" s="30"/>
      <c r="BD15" s="30"/>
      <c r="BE15" s="30"/>
      <c r="BF15" s="30"/>
      <c r="BG15" s="30"/>
      <c r="BH15" s="30"/>
      <c r="BI15" s="30"/>
      <c r="BJ15" s="31">
        <f>SUM(BJ10:BV14)</f>
        <v>0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 t="s">
        <v>30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>
        <f>SUM(CM10:DD14)</f>
        <v>0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</row>
    <row r="16" spans="1:108" s="35" customFormat="1" ht="15.75" customHeight="1">
      <c r="A16" s="34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6" t="s">
        <v>32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38" t="s">
        <v>33</v>
      </c>
      <c r="BB17" s="38"/>
      <c r="BC17" s="38"/>
      <c r="BD17" s="38"/>
      <c r="BE17" s="38"/>
      <c r="BF17" s="38"/>
      <c r="BG17" s="38"/>
      <c r="BH17" s="38"/>
      <c r="BI17" s="38"/>
      <c r="BJ17" s="39">
        <v>0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>
        <v>1</v>
      </c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>
        <v>0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25" customFormat="1" ht="27.75" customHeight="1">
      <c r="A18" s="19"/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 t="s">
        <v>35</v>
      </c>
      <c r="BB18" s="38"/>
      <c r="BC18" s="38"/>
      <c r="BD18" s="38"/>
      <c r="BE18" s="38"/>
      <c r="BF18" s="38"/>
      <c r="BG18" s="38"/>
      <c r="BH18" s="38"/>
      <c r="BI18" s="38"/>
      <c r="BJ18" s="40">
        <v>22075.83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39">
        <v>1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41">
        <f>BJ18*BW18</f>
        <v>22075.83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</row>
    <row r="19" spans="1:108" s="25" customFormat="1" ht="15.75" customHeight="1">
      <c r="A19" s="27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9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41">
        <f>SUM(BJ17:BV18)</f>
        <v>22075.83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2">
        <f>SUM(CM17:DD18)</f>
        <v>22075.83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35" customFormat="1" ht="15.75" customHeight="1">
      <c r="A20" s="34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0.5" customHeight="1">
      <c r="A21" s="19"/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3">
        <v>0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44">
        <f>BJ21</f>
        <v>0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5">
        <v>0</v>
      </c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44">
        <f>BJ22</f>
        <v>0</v>
      </c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23">
        <f>BJ21+BJ22</f>
        <v>0</v>
      </c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6">
        <f>BJ23</f>
        <v>0</v>
      </c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</row>
    <row r="24" spans="1:108" s="35" customFormat="1" ht="15.75" customHeight="1">
      <c r="A24" s="34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5">
        <v>0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7">
        <v>1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5">
        <f>BJ25*BW25</f>
        <v>0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s="25" customFormat="1" ht="53.25" customHeight="1">
      <c r="A26" s="19"/>
      <c r="B26" s="36" t="s">
        <v>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0">
        <f>32898.64459*3872.58</f>
        <v>127402633.0663422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41">
        <f>BJ27/2</f>
        <v>63701316.5331711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25" customFormat="1" ht="54" customHeight="1">
      <c r="A28" s="19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6" t="s">
        <v>54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3">
        <v>0</v>
      </c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3">
        <f>BJ31*BW31</f>
        <v>0</v>
      </c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s="25" customFormat="1" ht="27" customHeight="1">
      <c r="A32" s="19"/>
      <c r="B32" s="36" t="s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3">
        <v>0</v>
      </c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44">
        <f>BJ33*BW33</f>
        <v>0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</row>
    <row r="34" spans="1:108" s="25" customFormat="1" ht="39" customHeight="1">
      <c r="A34" s="19"/>
      <c r="B34" s="36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5">
        <v>22100000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24">
        <v>1</v>
      </c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3">
        <f>BJ34*BW34</f>
        <v>22100000</v>
      </c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s="25" customFormat="1" ht="39.75" customHeight="1">
      <c r="A35" s="19"/>
      <c r="B35" s="36" t="s">
        <v>66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24">
        <v>0</v>
      </c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>
        <v>0.5</v>
      </c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24">
        <v>0</v>
      </c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>
        <v>1</v>
      </c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24">
        <v>0</v>
      </c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>
        <v>1</v>
      </c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6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24">
        <v>0</v>
      </c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>
        <v>1</v>
      </c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8" t="s">
        <v>74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1">
        <f>SUM(BJ25:BV38)</f>
        <v>149502633.0663422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24" t="s">
        <v>30</v>
      </c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42">
        <f>SUM(CM25:DD38)</f>
        <v>85801316.5331711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s="35" customFormat="1" ht="15.75" customHeight="1">
      <c r="A40" s="34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24">
        <v>0</v>
      </c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>
        <v>1</v>
      </c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6" t="s">
        <v>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24">
        <v>0</v>
      </c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>
        <v>1</v>
      </c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6" t="s">
        <v>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24">
        <v>0</v>
      </c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>
        <v>1</v>
      </c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6" t="s">
        <v>83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24">
        <v>0</v>
      </c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6" t="s">
        <v>85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24">
        <v>0</v>
      </c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6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24">
        <v>0</v>
      </c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5">
        <v>0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3">
        <f>BJ47*BW47</f>
        <v>0</v>
      </c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  <row r="48" spans="1:108" s="25" customFormat="1" ht="81.75" customHeight="1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5">
        <v>0</v>
      </c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3">
        <f>BJ48*BW48</f>
        <v>0</v>
      </c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</row>
    <row r="49" spans="1:108" s="25" customFormat="1" ht="27" customHeight="1">
      <c r="A49" s="19"/>
      <c r="B49" s="36" t="s">
        <v>93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7">
        <v>0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24">
        <v>1</v>
      </c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>
        <v>0</v>
      </c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</row>
    <row r="50" spans="1:108" s="25" customFormat="1" ht="51.75" customHeight="1">
      <c r="A50" s="19"/>
      <c r="B50" s="36" t="s">
        <v>95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7">
        <v>0</v>
      </c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6" t="s">
        <v>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7">
        <v>0</v>
      </c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6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7">
        <v>0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6" t="s">
        <v>100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0">
        <v>405569.2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41">
        <f>BJ53*BW53</f>
        <v>405569.2</v>
      </c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</row>
    <row r="54" spans="1:108" s="25" customFormat="1" ht="52.5" customHeight="1">
      <c r="A54" s="19"/>
      <c r="B54" s="36" t="s">
        <v>102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7">
        <v>0</v>
      </c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6" t="s">
        <v>104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23">
        <v>0</v>
      </c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3">
        <f>BJ55*BW55</f>
        <v>0</v>
      </c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1:108" s="25" customFormat="1" ht="53.25" customHeight="1">
      <c r="A56" s="19"/>
      <c r="B56" s="36" t="s">
        <v>106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24">
        <v>0</v>
      </c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6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24">
        <v>0</v>
      </c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6" t="s">
        <v>110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24">
        <v>0</v>
      </c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6" t="s"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24">
        <v>0</v>
      </c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9" t="s">
        <v>114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0"/>
      <c r="BA60" s="51" t="s">
        <v>115</v>
      </c>
      <c r="BB60" s="51"/>
      <c r="BC60" s="51"/>
      <c r="BD60" s="51"/>
      <c r="BE60" s="51"/>
      <c r="BF60" s="51"/>
      <c r="BG60" s="51"/>
      <c r="BH60" s="51"/>
      <c r="BI60" s="51"/>
      <c r="BJ60" s="47">
        <v>0</v>
      </c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>
        <v>1</v>
      </c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>
        <v>0</v>
      </c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</row>
    <row r="61" spans="1:108" s="25" customFormat="1" ht="40.5" customHeight="1">
      <c r="A61" s="19"/>
      <c r="B61" s="49" t="s">
        <v>116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50"/>
      <c r="BA61" s="51" t="s">
        <v>117</v>
      </c>
      <c r="BB61" s="51"/>
      <c r="BC61" s="51"/>
      <c r="BD61" s="51"/>
      <c r="BE61" s="51"/>
      <c r="BF61" s="51"/>
      <c r="BG61" s="51"/>
      <c r="BH61" s="51"/>
      <c r="BI61" s="51"/>
      <c r="BJ61" s="45">
        <v>0</v>
      </c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7">
        <v>1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5">
        <f>BJ61*BW61</f>
        <v>0</v>
      </c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</row>
    <row r="62" spans="1:108" s="25" customFormat="1" ht="15.75" customHeight="1">
      <c r="A62" s="19"/>
      <c r="B62" s="52" t="s">
        <v>118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0"/>
      <c r="BA62" s="51" t="s">
        <v>119</v>
      </c>
      <c r="BB62" s="51"/>
      <c r="BC62" s="51"/>
      <c r="BD62" s="51"/>
      <c r="BE62" s="51"/>
      <c r="BF62" s="51"/>
      <c r="BG62" s="51"/>
      <c r="BH62" s="51"/>
      <c r="BI62" s="51"/>
      <c r="BJ62" s="47">
        <v>0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1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>
        <v>0</v>
      </c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s="25" customFormat="1" ht="15.75" customHeight="1">
      <c r="A63" s="19"/>
      <c r="B63" s="52" t="s">
        <v>120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0"/>
      <c r="BA63" s="51" t="s">
        <v>121</v>
      </c>
      <c r="BB63" s="51"/>
      <c r="BC63" s="51"/>
      <c r="BD63" s="51"/>
      <c r="BE63" s="51"/>
      <c r="BF63" s="51"/>
      <c r="BG63" s="51"/>
      <c r="BH63" s="51"/>
      <c r="BI63" s="51"/>
      <c r="BJ63" s="40">
        <f>27021+109103.35+1570+888353</f>
        <v>1026047.35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7">
        <v>0.1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0">
        <f>BJ63*BW63</f>
        <v>102604.735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s="25" customFormat="1" ht="15.75" customHeight="1">
      <c r="A64" s="19"/>
      <c r="B64" s="52" t="s">
        <v>122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  <c r="BA64" s="51" t="s">
        <v>123</v>
      </c>
      <c r="BB64" s="51"/>
      <c r="BC64" s="51"/>
      <c r="BD64" s="51"/>
      <c r="BE64" s="51"/>
      <c r="BF64" s="51"/>
      <c r="BG64" s="51"/>
      <c r="BH64" s="51"/>
      <c r="BI64" s="51"/>
      <c r="BJ64" s="40">
        <f>SUM(BJ41:BV63)</f>
        <v>1431616.55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7" t="s">
        <v>30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53">
        <f>SUM(CM41:DD63)</f>
        <v>508173.935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</row>
    <row r="65" spans="1:108" s="35" customFormat="1" ht="15.75" customHeight="1">
      <c r="A65" s="34"/>
      <c r="B65" s="54" t="s">
        <v>124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</row>
    <row r="66" spans="1:108" s="25" customFormat="1" ht="40.5" customHeight="1">
      <c r="A66" s="19"/>
      <c r="B66" s="49" t="s">
        <v>125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50"/>
      <c r="BA66" s="51" t="s">
        <v>126</v>
      </c>
      <c r="BB66" s="51"/>
      <c r="BC66" s="51"/>
      <c r="BD66" s="51"/>
      <c r="BE66" s="51"/>
      <c r="BF66" s="51"/>
      <c r="BG66" s="51"/>
      <c r="BH66" s="51"/>
      <c r="BI66" s="51"/>
      <c r="BJ66" s="40">
        <v>18813.99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7">
        <v>1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0">
        <f>BJ66</f>
        <v>18813.99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</row>
    <row r="67" spans="1:108" s="25" customFormat="1" ht="27" customHeight="1">
      <c r="A67" s="19"/>
      <c r="B67" s="49" t="s">
        <v>127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55">
        <f>BJ15+BJ19+BJ23+BJ39+BJ64+BJ66</f>
        <v>150975139.43634224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7">
        <f>CM15+CM19+BJ23+CM39+CM64+CM66</f>
        <v>86350380.2881711</v>
      </c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</row>
    <row r="68" spans="1:108" s="25" customFormat="1" ht="15.75" customHeight="1">
      <c r="A68" s="19"/>
      <c r="B68" s="50" t="s">
        <v>128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</row>
    <row r="69" spans="1:108" s="35" customFormat="1" ht="15.75" customHeight="1">
      <c r="A69" s="34"/>
      <c r="B69" s="54" t="s">
        <v>129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</row>
    <row r="70" spans="1:108" s="25" customFormat="1" ht="39" customHeight="1">
      <c r="A70" s="19"/>
      <c r="B70" s="49" t="s">
        <v>130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50"/>
      <c r="BA70" s="51" t="s">
        <v>131</v>
      </c>
      <c r="BB70" s="51"/>
      <c r="BC70" s="51"/>
      <c r="BD70" s="51"/>
      <c r="BE70" s="51"/>
      <c r="BF70" s="51"/>
      <c r="BG70" s="51"/>
      <c r="BH70" s="51"/>
      <c r="BI70" s="51"/>
      <c r="BJ70" s="47">
        <v>0</v>
      </c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 t="s">
        <v>30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>
        <v>0</v>
      </c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</row>
    <row r="71" spans="1:108" s="25" customFormat="1" ht="27.75" customHeight="1">
      <c r="A71" s="19"/>
      <c r="B71" s="49" t="s">
        <v>132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0"/>
      <c r="BA71" s="51" t="s">
        <v>133</v>
      </c>
      <c r="BB71" s="51"/>
      <c r="BC71" s="51"/>
      <c r="BD71" s="51"/>
      <c r="BE71" s="51"/>
      <c r="BF71" s="51"/>
      <c r="BG71" s="51"/>
      <c r="BH71" s="51"/>
      <c r="BI71" s="51"/>
      <c r="BJ71" s="47">
        <v>0</v>
      </c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 t="s">
        <v>30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>
        <v>0</v>
      </c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</row>
    <row r="72" spans="1:108" s="25" customFormat="1" ht="27.75" customHeight="1">
      <c r="A72" s="19"/>
      <c r="B72" s="49" t="s">
        <v>134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50"/>
      <c r="BA72" s="51" t="s">
        <v>135</v>
      </c>
      <c r="BB72" s="51"/>
      <c r="BC72" s="51"/>
      <c r="BD72" s="51"/>
      <c r="BE72" s="51"/>
      <c r="BF72" s="51"/>
      <c r="BG72" s="51"/>
      <c r="BH72" s="51"/>
      <c r="BI72" s="51"/>
      <c r="BJ72" s="58">
        <v>0</v>
      </c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47" t="s">
        <v>6</v>
      </c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5">
        <f>BJ72</f>
        <v>0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</row>
    <row r="73" spans="1:108" s="25" customFormat="1" ht="15.75" customHeight="1">
      <c r="A73" s="19"/>
      <c r="B73" s="52" t="s">
        <v>136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0"/>
      <c r="BA73" s="51" t="s">
        <v>137</v>
      </c>
      <c r="BB73" s="51"/>
      <c r="BC73" s="51"/>
      <c r="BD73" s="51"/>
      <c r="BE73" s="51"/>
      <c r="BF73" s="51"/>
      <c r="BG73" s="51"/>
      <c r="BH73" s="51"/>
      <c r="BI73" s="51"/>
      <c r="BJ73" s="40">
        <f>788353+1565.83+301.84+0.01+1168.25</f>
        <v>791388.9299999999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7" t="s">
        <v>30</v>
      </c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0">
        <f>BJ73</f>
        <v>791388.9299999999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</row>
    <row r="74" spans="1:108" s="25" customFormat="1" ht="27" customHeight="1">
      <c r="A74" s="19"/>
      <c r="B74" s="36" t="s">
        <v>138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24">
        <v>0</v>
      </c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6" t="s">
        <v>140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7">
        <v>0</v>
      </c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6" t="s">
        <v>142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24">
        <v>0</v>
      </c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6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24">
        <v>0</v>
      </c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6" t="s">
        <v>146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24">
        <v>0</v>
      </c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6" t="s">
        <v>148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24">
        <v>0</v>
      </c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2">
        <f>SUM(CM70:DD79)</f>
        <v>791388.9299999999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s="35" customFormat="1" ht="15.75" customHeight="1">
      <c r="A81" s="34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9">
        <f>CM67-CM80</f>
        <v>85558991.35817109</v>
      </c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50:59" s="60" customFormat="1" ht="18" customHeight="1"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108" s="60" customFormat="1" ht="16.5" customHeight="1">
      <c r="A84" s="62" t="s">
        <v>153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U84" s="62" t="s">
        <v>154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</row>
    <row r="85" spans="1:108" s="64" customFormat="1" ht="30" customHeight="1">
      <c r="A85" s="63" t="s">
        <v>155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60" customFormat="1" ht="16.5" customHeight="1">
      <c r="A86" s="62" t="s">
        <v>153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U86" s="62" t="s">
        <v>154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</row>
    <row r="87" spans="1:108" s="64" customFormat="1" ht="25.5" customHeight="1">
      <c r="A87" s="63" t="s">
        <v>158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60" customFormat="1" ht="15" customHeight="1">
      <c r="B88" s="60" t="s">
        <v>159</v>
      </c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2014-04-29T10:07:16Z</cp:lastPrinted>
  <dcterms:created xsi:type="dcterms:W3CDTF">2008-12-24T14:26:47Z</dcterms:created>
  <dcterms:modified xsi:type="dcterms:W3CDTF">2015-02-27T07:30:21Z</dcterms:modified>
  <cp:category/>
  <cp:version/>
  <cp:contentType/>
  <cp:contentStatus/>
  <cp:revision>145</cp:revision>
</cp:coreProperties>
</file>